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9165" yWindow="4755" windowWidth="26520" windowHeight="15765"/>
  </bookViews>
  <sheets>
    <sheet name="Calculator" sheetId="1" r:id="rId1"/>
    <sheet name="ChartData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D13" i="3" s="1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2" i="3"/>
  <c r="C51" i="3"/>
  <c r="C50" i="3"/>
  <c r="C49" i="3"/>
  <c r="C48" i="3"/>
  <c r="C47" i="3"/>
  <c r="C46" i="3"/>
  <c r="C45" i="3"/>
  <c r="E45" i="3" s="1"/>
  <c r="C44" i="3"/>
  <c r="C43" i="3"/>
  <c r="C42" i="3"/>
  <c r="E42" i="3" s="1"/>
  <c r="C41" i="3"/>
  <c r="C40" i="3"/>
  <c r="E40" i="3" s="1"/>
  <c r="C39" i="3"/>
  <c r="C38" i="3"/>
  <c r="C37" i="3"/>
  <c r="C36" i="3"/>
  <c r="C35" i="3"/>
  <c r="C34" i="3"/>
  <c r="D34" i="3" s="1"/>
  <c r="C33" i="3"/>
  <c r="C32" i="3"/>
  <c r="C31" i="3"/>
  <c r="C30" i="3"/>
  <c r="E30" i="3" s="1"/>
  <c r="C29" i="3"/>
  <c r="C28" i="3"/>
  <c r="E28" i="3" s="1"/>
  <c r="C27" i="3"/>
  <c r="C26" i="3"/>
  <c r="C25" i="3"/>
  <c r="C24" i="3"/>
  <c r="C23" i="3"/>
  <c r="C22" i="3"/>
  <c r="D22" i="3" s="1"/>
  <c r="C21" i="3"/>
  <c r="E21" i="3" s="1"/>
  <c r="C20" i="3"/>
  <c r="C19" i="3"/>
  <c r="C18" i="3"/>
  <c r="E18" i="3" s="1"/>
  <c r="C17" i="3"/>
  <c r="C16" i="3"/>
  <c r="E16" i="3" s="1"/>
  <c r="C15" i="3"/>
  <c r="C14" i="3"/>
  <c r="C13" i="3"/>
  <c r="C12" i="3"/>
  <c r="C11" i="3"/>
  <c r="C10" i="3"/>
  <c r="D10" i="3" s="1"/>
  <c r="C9" i="3"/>
  <c r="C8" i="3"/>
  <c r="C7" i="3"/>
  <c r="E7" i="3" s="1"/>
  <c r="C6" i="3"/>
  <c r="E6" i="3" s="1"/>
  <c r="C5" i="3"/>
  <c r="C4" i="3"/>
  <c r="E4" i="3" s="1"/>
  <c r="C3" i="3"/>
  <c r="C2" i="3"/>
  <c r="E46" i="3" l="1"/>
  <c r="E5" i="3"/>
  <c r="D17" i="3"/>
  <c r="E12" i="3"/>
  <c r="D23" i="3"/>
  <c r="D11" i="3"/>
  <c r="D47" i="3"/>
  <c r="E33" i="3"/>
  <c r="D35" i="3"/>
  <c r="E39" i="3"/>
  <c r="D3" i="3"/>
  <c r="E51" i="3"/>
  <c r="E27" i="3"/>
  <c r="E15" i="3"/>
  <c r="D48" i="3"/>
  <c r="E13" i="3"/>
  <c r="F13" i="3" s="1"/>
  <c r="D14" i="3"/>
  <c r="D29" i="3"/>
  <c r="E41" i="3"/>
  <c r="E24" i="3"/>
  <c r="D25" i="3"/>
  <c r="D50" i="3"/>
  <c r="E37" i="3"/>
  <c r="D26" i="3"/>
  <c r="E8" i="3"/>
  <c r="E43" i="3"/>
  <c r="D36" i="3"/>
  <c r="E49" i="3"/>
  <c r="D38" i="3"/>
  <c r="E19" i="3"/>
  <c r="E31" i="3"/>
  <c r="D9" i="3"/>
  <c r="E20" i="3"/>
  <c r="E32" i="3"/>
  <c r="E44" i="3"/>
  <c r="E2" i="3"/>
  <c r="D39" i="3"/>
  <c r="E48" i="3"/>
  <c r="D19" i="3"/>
  <c r="D33" i="3"/>
  <c r="D43" i="3"/>
  <c r="D27" i="3"/>
  <c r="D37" i="3"/>
  <c r="D45" i="3"/>
  <c r="F45" i="3" s="1"/>
  <c r="E38" i="3"/>
  <c r="D46" i="3"/>
  <c r="F46" i="3" s="1"/>
  <c r="E23" i="3"/>
  <c r="D40" i="3"/>
  <c r="F40" i="3" s="1"/>
  <c r="E14" i="3"/>
  <c r="D42" i="3"/>
  <c r="F42" i="3" s="1"/>
  <c r="E35" i="3"/>
  <c r="D12" i="3"/>
  <c r="D28" i="3"/>
  <c r="F28" i="3" s="1"/>
  <c r="D2" i="3"/>
  <c r="E34" i="3"/>
  <c r="F34" i="3" s="1"/>
  <c r="D5" i="3"/>
  <c r="D20" i="3"/>
  <c r="D44" i="3"/>
  <c r="D21" i="3"/>
  <c r="F21" i="3" s="1"/>
  <c r="E22" i="3"/>
  <c r="F22" i="3" s="1"/>
  <c r="D6" i="3"/>
  <c r="F6" i="3" s="1"/>
  <c r="E50" i="3"/>
  <c r="D8" i="3"/>
  <c r="D15" i="3"/>
  <c r="E47" i="3"/>
  <c r="E10" i="3"/>
  <c r="F10" i="3" s="1"/>
  <c r="D41" i="3"/>
  <c r="E9" i="3"/>
  <c r="D24" i="3"/>
  <c r="D49" i="3"/>
  <c r="E26" i="3"/>
  <c r="D30" i="3"/>
  <c r="F30" i="3" s="1"/>
  <c r="E25" i="3"/>
  <c r="D18" i="3"/>
  <c r="F18" i="3" s="1"/>
  <c r="D31" i="3"/>
  <c r="E36" i="3"/>
  <c r="E11" i="3"/>
  <c r="D7" i="3"/>
  <c r="F7" i="3" s="1"/>
  <c r="D32" i="3"/>
  <c r="D51" i="3"/>
  <c r="D16" i="3"/>
  <c r="F16" i="3" s="1"/>
  <c r="E29" i="3"/>
  <c r="E17" i="3"/>
  <c r="F17" i="3" s="1"/>
  <c r="D4" i="3"/>
  <c r="F4" i="3" s="1"/>
  <c r="E3" i="3"/>
  <c r="F4" i="1"/>
  <c r="F3" i="1"/>
  <c r="F5" i="1" l="1"/>
  <c r="F36" i="3"/>
  <c r="F5" i="3"/>
  <c r="F11" i="3"/>
  <c r="F33" i="3"/>
  <c r="F47" i="3"/>
  <c r="F35" i="3"/>
  <c r="F38" i="3"/>
  <c r="F12" i="3"/>
  <c r="F23" i="3"/>
  <c r="F51" i="3"/>
  <c r="F27" i="3"/>
  <c r="F9" i="3"/>
  <c r="F15" i="3"/>
  <c r="F32" i="3"/>
  <c r="F19" i="3"/>
  <c r="F39" i="3"/>
  <c r="F26" i="3"/>
  <c r="F41" i="3"/>
  <c r="F3" i="3"/>
  <c r="F20" i="3"/>
  <c r="F48" i="3"/>
  <c r="F14" i="3"/>
  <c r="F49" i="3"/>
  <c r="F24" i="3"/>
  <c r="F2" i="3"/>
  <c r="F37" i="3"/>
  <c r="F31" i="3"/>
  <c r="F8" i="3"/>
  <c r="F44" i="3"/>
  <c r="F43" i="3"/>
  <c r="F29" i="3"/>
  <c r="F25" i="3"/>
  <c r="F50" i="3"/>
  <c r="F2" i="1"/>
</calcChain>
</file>

<file path=xl/comments1.xml><?xml version="1.0" encoding="utf-8"?>
<comments xmlns="http://schemas.openxmlformats.org/spreadsheetml/2006/main">
  <authors>
    <author>Microsoft Office User</author>
  </authors>
  <commentList>
    <comment ref="A2" authorId="0">
      <text>
        <r>
          <rPr>
            <b/>
            <sz val="10"/>
            <color rgb="FF000000"/>
            <rFont val="Tahoma"/>
            <family val="2"/>
          </rPr>
          <t xml:space="preserve">Over a period of time, tests may be created and removed.
</t>
        </r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>This is the average # over that period (as opposed to the total or max #).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A3" authorId="0">
      <text>
        <r>
          <rPr>
            <b/>
            <sz val="10"/>
            <color rgb="FF000000"/>
            <rFont val="Tahoma"/>
            <family val="2"/>
          </rPr>
          <t>For a given time period, beginning after the test automation framework has been created.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E3" authorId="0">
      <text>
        <r>
          <rPr>
            <b/>
            <sz val="10"/>
            <color rgb="FF000000"/>
            <rFont val="Tahoma"/>
            <family val="2"/>
          </rPr>
          <t>Time saved by running automated tests vs manual tests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A4" authorId="0">
      <text>
        <r>
          <rPr>
            <b/>
            <sz val="10"/>
            <color rgb="FF000000"/>
            <rFont val="Tahoma"/>
            <family val="2"/>
          </rPr>
          <t xml:space="preserve">Estimate of the average # of minutes it takes to run a manual test.
</t>
        </r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>One way to arrive at this is to take a simple, a typical, and a complex test, estimate the time for each and take the average of the 3.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10"/>
            <color rgb="FF000000"/>
            <rFont val="Tahoma"/>
            <family val="2"/>
          </rPr>
          <t>Total time spent building, running and maintaining test automation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A5" authorId="0">
      <text>
        <r>
          <rPr>
            <b/>
            <sz val="10"/>
            <color rgb="FF000000"/>
            <rFont val="Calibri"/>
            <family val="2"/>
          </rPr>
          <t xml:space="preserve">Estimate of the average # of minutes it takes to run an automated test.
</t>
        </r>
        <r>
          <rPr>
            <b/>
            <sz val="10"/>
            <color rgb="FF000000"/>
            <rFont val="Calibri"/>
            <family val="2"/>
          </rPr>
          <t xml:space="preserve">
</t>
        </r>
        <r>
          <rPr>
            <b/>
            <sz val="10"/>
            <color rgb="FF000000"/>
            <rFont val="Calibri"/>
            <family val="2"/>
          </rPr>
          <t>One way to arrive at this is to take a simple, a typical, and a complex test, estimate the time for each and take the average of the 3.</t>
        </r>
        <r>
          <rPr>
            <sz val="10"/>
            <color rgb="FF000000"/>
            <rFont val="Calibri"/>
            <family val="2"/>
          </rPr>
          <t xml:space="preserve">
</t>
        </r>
      </text>
    </comment>
    <comment ref="A7" authorId="0">
      <text>
        <r>
          <rPr>
            <b/>
            <sz val="10"/>
            <color rgb="FF000000"/>
            <rFont val="Calibri"/>
            <family val="2"/>
            <scheme val="minor"/>
          </rPr>
          <t>Estimate of the average # of minutes it takes to code an automated test.
One way to arrive at this is to take a simple, a typical, and a complex test, estimate the time for each and take the average of the 3.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A8" authorId="0">
      <text>
        <r>
          <rPr>
            <b/>
            <sz val="10"/>
            <color rgb="FF000000"/>
            <rFont val="Tahoma"/>
            <family val="2"/>
          </rPr>
          <t>Average % of tests that fail (both false and true positives) per run.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A9" authorId="0">
      <text>
        <r>
          <rPr>
            <b/>
            <sz val="10"/>
            <color rgb="FF000000"/>
            <rFont val="Calibri"/>
            <family val="2"/>
            <scheme val="minor"/>
          </rPr>
          <t>Estimate of the average # of minutes it takes to investigate and fix a failing automated test.
One way to arrive at this is to take a simple, a typical, and a complex case, estimate the time for each and take the average of the 3.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<sst xmlns="http://schemas.openxmlformats.org/spreadsheetml/2006/main" count="29" uniqueCount="20">
  <si>
    <t>weeks</t>
  </si>
  <si>
    <t>%</t>
  </si>
  <si>
    <t>minutes</t>
  </si>
  <si>
    <t>ROI</t>
  </si>
  <si>
    <t>Gain</t>
  </si>
  <si>
    <t>Cost</t>
  </si>
  <si>
    <t>Avg # of tests per run:</t>
  </si>
  <si>
    <t>Avg Time to script automated test:</t>
  </si>
  <si>
    <t>% of tests requiring maintenance:</t>
  </si>
  <si>
    <t>Avg. Maintenance time per failed test:</t>
  </si>
  <si>
    <t>Run #</t>
  </si>
  <si>
    <t>Break Even</t>
  </si>
  <si>
    <t># of times tests run:</t>
  </si>
  <si>
    <t>Avg. Automated Tests</t>
  </si>
  <si>
    <t>Initial time to build test automation framework:</t>
  </si>
  <si>
    <t>runs</t>
  </si>
  <si>
    <t>tests</t>
  </si>
  <si>
    <t>Net</t>
  </si>
  <si>
    <t>Avg. Manual Test Time (per test):</t>
  </si>
  <si>
    <t>Avg Automated Test Time (per test):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</si>
</sst>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3" borderId="0" xfId="0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1" fillId="3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7" fillId="0" borderId="0" xfId="0" applyFont="1"/>
    <xf numFmtId="0" fontId="7" fillId="2" borderId="0" xfId="0" applyFont="1" applyFill="1"/>
    <xf numFmtId="0" fontId="0" fillId="4" borderId="0" xfId="0" applyFill="1" applyAlignment="1">
      <alignment wrapText="1"/>
    </xf>
    <xf numFmtId="0" fontId="0" fillId="4" borderId="0" xfId="0" applyFill="1" applyAlignment="1">
      <alignment horizontal="center"/>
    </xf>
    <xf numFmtId="0" fontId="0" fillId="4" borderId="0" xfId="0" applyFill="1"/>
  </cellXfs>
  <cellStyles count="1">
    <cellStyle name="Normal" xfId="0" builtinId="0"/>
  </cellStyles>
  <dxfs count="2">
    <dxf>
      <font>
        <color rgb="FF00B05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# of automated</a:t>
            </a:r>
            <a:r>
              <a:rPr lang="en-US" baseline="0"/>
              <a:t> test suite runs to break even ROI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ChartData!$D$1</c:f>
              <c:strCache>
                <c:ptCount val="1"/>
                <c:pt idx="0">
                  <c:v>Gain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ChartData!$C$2:$C$51</c:f>
              <c:numCache>
                <c:formatCode>0</c:formatCode>
                <c:ptCount val="50"/>
                <c:pt idx="0">
                  <c:v>1.2</c:v>
                </c:pt>
                <c:pt idx="1">
                  <c:v>2.4</c:v>
                </c:pt>
                <c:pt idx="2">
                  <c:v>3.5999999999999996</c:v>
                </c:pt>
                <c:pt idx="3">
                  <c:v>4.8</c:v>
                </c:pt>
                <c:pt idx="4">
                  <c:v>6</c:v>
                </c:pt>
                <c:pt idx="5">
                  <c:v>7.1999999999999993</c:v>
                </c:pt>
                <c:pt idx="6">
                  <c:v>8.4</c:v>
                </c:pt>
                <c:pt idx="7">
                  <c:v>9.6</c:v>
                </c:pt>
                <c:pt idx="8">
                  <c:v>10.799999999999999</c:v>
                </c:pt>
                <c:pt idx="9">
                  <c:v>12</c:v>
                </c:pt>
                <c:pt idx="10">
                  <c:v>13.2</c:v>
                </c:pt>
                <c:pt idx="11">
                  <c:v>14.399999999999999</c:v>
                </c:pt>
                <c:pt idx="12">
                  <c:v>15.600000000000001</c:v>
                </c:pt>
                <c:pt idx="13">
                  <c:v>16.8</c:v>
                </c:pt>
                <c:pt idx="14">
                  <c:v>18</c:v>
                </c:pt>
                <c:pt idx="15">
                  <c:v>19.2</c:v>
                </c:pt>
                <c:pt idx="16">
                  <c:v>20.400000000000002</c:v>
                </c:pt>
                <c:pt idx="17">
                  <c:v>21.599999999999998</c:v>
                </c:pt>
                <c:pt idx="18">
                  <c:v>22.8</c:v>
                </c:pt>
                <c:pt idx="19">
                  <c:v>24</c:v>
                </c:pt>
                <c:pt idx="20">
                  <c:v>25.2</c:v>
                </c:pt>
                <c:pt idx="21">
                  <c:v>26.4</c:v>
                </c:pt>
                <c:pt idx="22">
                  <c:v>27.6</c:v>
                </c:pt>
                <c:pt idx="23">
                  <c:v>28.799999999999997</c:v>
                </c:pt>
                <c:pt idx="24">
                  <c:v>30</c:v>
                </c:pt>
                <c:pt idx="25">
                  <c:v>31.200000000000003</c:v>
                </c:pt>
                <c:pt idx="26">
                  <c:v>32.400000000000006</c:v>
                </c:pt>
                <c:pt idx="27">
                  <c:v>33.6</c:v>
                </c:pt>
                <c:pt idx="28">
                  <c:v>34.799999999999997</c:v>
                </c:pt>
                <c:pt idx="29">
                  <c:v>36</c:v>
                </c:pt>
                <c:pt idx="30">
                  <c:v>37.200000000000003</c:v>
                </c:pt>
                <c:pt idx="31">
                  <c:v>38.4</c:v>
                </c:pt>
                <c:pt idx="32">
                  <c:v>39.6</c:v>
                </c:pt>
                <c:pt idx="33">
                  <c:v>40.800000000000004</c:v>
                </c:pt>
                <c:pt idx="34">
                  <c:v>42</c:v>
                </c:pt>
                <c:pt idx="35">
                  <c:v>43.199999999999996</c:v>
                </c:pt>
                <c:pt idx="36">
                  <c:v>44.4</c:v>
                </c:pt>
                <c:pt idx="37">
                  <c:v>45.6</c:v>
                </c:pt>
                <c:pt idx="38">
                  <c:v>46.800000000000004</c:v>
                </c:pt>
                <c:pt idx="39">
                  <c:v>48</c:v>
                </c:pt>
                <c:pt idx="40">
                  <c:v>49.199999999999996</c:v>
                </c:pt>
                <c:pt idx="41">
                  <c:v>50.4</c:v>
                </c:pt>
                <c:pt idx="42">
                  <c:v>51.6</c:v>
                </c:pt>
                <c:pt idx="43">
                  <c:v>52.8</c:v>
                </c:pt>
                <c:pt idx="44">
                  <c:v>54</c:v>
                </c:pt>
                <c:pt idx="45">
                  <c:v>55.2</c:v>
                </c:pt>
                <c:pt idx="46">
                  <c:v>56.4</c:v>
                </c:pt>
                <c:pt idx="47">
                  <c:v>57.599999999999994</c:v>
                </c:pt>
                <c:pt idx="48">
                  <c:v>58.8</c:v>
                </c:pt>
                <c:pt idx="49">
                  <c:v>60</c:v>
                </c:pt>
              </c:numCache>
            </c:numRef>
          </c:xVal>
          <c:yVal>
            <c:numRef>
              <c:f>ChartData!$D$2:$D$51</c:f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E07-2649-9AE9-333985842B5A}"/>
            </c:ext>
          </c:extLst>
        </c:ser>
        <c:ser>
          <c:idx val="1"/>
          <c:order val="1"/>
          <c:tx>
            <c:strRef>
              <c:f>ChartData!$E$1</c:f>
              <c:strCache>
                <c:ptCount val="1"/>
                <c:pt idx="0">
                  <c:v>Cost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ChartData!$C$2:$C$51</c:f>
              <c:numCache>
                <c:formatCode>0</c:formatCode>
                <c:ptCount val="50"/>
                <c:pt idx="0">
                  <c:v>1.2</c:v>
                </c:pt>
                <c:pt idx="1">
                  <c:v>2.4</c:v>
                </c:pt>
                <c:pt idx="2">
                  <c:v>3.5999999999999996</c:v>
                </c:pt>
                <c:pt idx="3">
                  <c:v>4.8</c:v>
                </c:pt>
                <c:pt idx="4">
                  <c:v>6</c:v>
                </c:pt>
                <c:pt idx="5">
                  <c:v>7.1999999999999993</c:v>
                </c:pt>
                <c:pt idx="6">
                  <c:v>8.4</c:v>
                </c:pt>
                <c:pt idx="7">
                  <c:v>9.6</c:v>
                </c:pt>
                <c:pt idx="8">
                  <c:v>10.799999999999999</c:v>
                </c:pt>
                <c:pt idx="9">
                  <c:v>12</c:v>
                </c:pt>
                <c:pt idx="10">
                  <c:v>13.2</c:v>
                </c:pt>
                <c:pt idx="11">
                  <c:v>14.399999999999999</c:v>
                </c:pt>
                <c:pt idx="12">
                  <c:v>15.600000000000001</c:v>
                </c:pt>
                <c:pt idx="13">
                  <c:v>16.8</c:v>
                </c:pt>
                <c:pt idx="14">
                  <c:v>18</c:v>
                </c:pt>
                <c:pt idx="15">
                  <c:v>19.2</c:v>
                </c:pt>
                <c:pt idx="16">
                  <c:v>20.400000000000002</c:v>
                </c:pt>
                <c:pt idx="17">
                  <c:v>21.599999999999998</c:v>
                </c:pt>
                <c:pt idx="18">
                  <c:v>22.8</c:v>
                </c:pt>
                <c:pt idx="19">
                  <c:v>24</c:v>
                </c:pt>
                <c:pt idx="20">
                  <c:v>25.2</c:v>
                </c:pt>
                <c:pt idx="21">
                  <c:v>26.4</c:v>
                </c:pt>
                <c:pt idx="22">
                  <c:v>27.6</c:v>
                </c:pt>
                <c:pt idx="23">
                  <c:v>28.799999999999997</c:v>
                </c:pt>
                <c:pt idx="24">
                  <c:v>30</c:v>
                </c:pt>
                <c:pt idx="25">
                  <c:v>31.200000000000003</c:v>
                </c:pt>
                <c:pt idx="26">
                  <c:v>32.400000000000006</c:v>
                </c:pt>
                <c:pt idx="27">
                  <c:v>33.6</c:v>
                </c:pt>
                <c:pt idx="28">
                  <c:v>34.799999999999997</c:v>
                </c:pt>
                <c:pt idx="29">
                  <c:v>36</c:v>
                </c:pt>
                <c:pt idx="30">
                  <c:v>37.200000000000003</c:v>
                </c:pt>
                <c:pt idx="31">
                  <c:v>38.4</c:v>
                </c:pt>
                <c:pt idx="32">
                  <c:v>39.6</c:v>
                </c:pt>
                <c:pt idx="33">
                  <c:v>40.800000000000004</c:v>
                </c:pt>
                <c:pt idx="34">
                  <c:v>42</c:v>
                </c:pt>
                <c:pt idx="35">
                  <c:v>43.199999999999996</c:v>
                </c:pt>
                <c:pt idx="36">
                  <c:v>44.4</c:v>
                </c:pt>
                <c:pt idx="37">
                  <c:v>45.6</c:v>
                </c:pt>
                <c:pt idx="38">
                  <c:v>46.800000000000004</c:v>
                </c:pt>
                <c:pt idx="39">
                  <c:v>48</c:v>
                </c:pt>
                <c:pt idx="40">
                  <c:v>49.199999999999996</c:v>
                </c:pt>
                <c:pt idx="41">
                  <c:v>50.4</c:v>
                </c:pt>
                <c:pt idx="42">
                  <c:v>51.6</c:v>
                </c:pt>
                <c:pt idx="43">
                  <c:v>52.8</c:v>
                </c:pt>
                <c:pt idx="44">
                  <c:v>54</c:v>
                </c:pt>
                <c:pt idx="45">
                  <c:v>55.2</c:v>
                </c:pt>
                <c:pt idx="46">
                  <c:v>56.4</c:v>
                </c:pt>
                <c:pt idx="47">
                  <c:v>57.599999999999994</c:v>
                </c:pt>
                <c:pt idx="48">
                  <c:v>58.8</c:v>
                </c:pt>
                <c:pt idx="49">
                  <c:v>60</c:v>
                </c:pt>
              </c:numCache>
            </c:numRef>
          </c:xVal>
          <c:yVal>
            <c:numRef>
              <c:f>ChartData!$E$2:$E$51</c:f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EE07-2649-9AE9-333985842B5A}"/>
            </c:ext>
          </c:extLst>
        </c:ser>
        <c:ser>
          <c:idx val="2"/>
          <c:order val="2"/>
          <c:tx>
            <c:strRef>
              <c:f>ChartData!$F$1</c:f>
              <c:strCache>
                <c:ptCount val="1"/>
                <c:pt idx="0">
                  <c:v>ROI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ChartData!$C$2:$C$51</c:f>
              <c:numCache>
                <c:formatCode>0</c:formatCode>
                <c:ptCount val="50"/>
                <c:pt idx="0">
                  <c:v>1.2</c:v>
                </c:pt>
                <c:pt idx="1">
                  <c:v>2.4</c:v>
                </c:pt>
                <c:pt idx="2">
                  <c:v>3.5999999999999996</c:v>
                </c:pt>
                <c:pt idx="3">
                  <c:v>4.8</c:v>
                </c:pt>
                <c:pt idx="4">
                  <c:v>6</c:v>
                </c:pt>
                <c:pt idx="5">
                  <c:v>7.1999999999999993</c:v>
                </c:pt>
                <c:pt idx="6">
                  <c:v>8.4</c:v>
                </c:pt>
                <c:pt idx="7">
                  <c:v>9.6</c:v>
                </c:pt>
                <c:pt idx="8">
                  <c:v>10.799999999999999</c:v>
                </c:pt>
                <c:pt idx="9">
                  <c:v>12</c:v>
                </c:pt>
                <c:pt idx="10">
                  <c:v>13.2</c:v>
                </c:pt>
                <c:pt idx="11">
                  <c:v>14.399999999999999</c:v>
                </c:pt>
                <c:pt idx="12">
                  <c:v>15.600000000000001</c:v>
                </c:pt>
                <c:pt idx="13">
                  <c:v>16.8</c:v>
                </c:pt>
                <c:pt idx="14">
                  <c:v>18</c:v>
                </c:pt>
                <c:pt idx="15">
                  <c:v>19.2</c:v>
                </c:pt>
                <c:pt idx="16">
                  <c:v>20.400000000000002</c:v>
                </c:pt>
                <c:pt idx="17">
                  <c:v>21.599999999999998</c:v>
                </c:pt>
                <c:pt idx="18">
                  <c:v>22.8</c:v>
                </c:pt>
                <c:pt idx="19">
                  <c:v>24</c:v>
                </c:pt>
                <c:pt idx="20">
                  <c:v>25.2</c:v>
                </c:pt>
                <c:pt idx="21">
                  <c:v>26.4</c:v>
                </c:pt>
                <c:pt idx="22">
                  <c:v>27.6</c:v>
                </c:pt>
                <c:pt idx="23">
                  <c:v>28.799999999999997</c:v>
                </c:pt>
                <c:pt idx="24">
                  <c:v>30</c:v>
                </c:pt>
                <c:pt idx="25">
                  <c:v>31.200000000000003</c:v>
                </c:pt>
                <c:pt idx="26">
                  <c:v>32.400000000000006</c:v>
                </c:pt>
                <c:pt idx="27">
                  <c:v>33.6</c:v>
                </c:pt>
                <c:pt idx="28">
                  <c:v>34.799999999999997</c:v>
                </c:pt>
                <c:pt idx="29">
                  <c:v>36</c:v>
                </c:pt>
                <c:pt idx="30">
                  <c:v>37.200000000000003</c:v>
                </c:pt>
                <c:pt idx="31">
                  <c:v>38.4</c:v>
                </c:pt>
                <c:pt idx="32">
                  <c:v>39.6</c:v>
                </c:pt>
                <c:pt idx="33">
                  <c:v>40.800000000000004</c:v>
                </c:pt>
                <c:pt idx="34">
                  <c:v>42</c:v>
                </c:pt>
                <c:pt idx="35">
                  <c:v>43.199999999999996</c:v>
                </c:pt>
                <c:pt idx="36">
                  <c:v>44.4</c:v>
                </c:pt>
                <c:pt idx="37">
                  <c:v>45.6</c:v>
                </c:pt>
                <c:pt idx="38">
                  <c:v>46.800000000000004</c:v>
                </c:pt>
                <c:pt idx="39">
                  <c:v>48</c:v>
                </c:pt>
                <c:pt idx="40">
                  <c:v>49.199999999999996</c:v>
                </c:pt>
                <c:pt idx="41">
                  <c:v>50.4</c:v>
                </c:pt>
                <c:pt idx="42">
                  <c:v>51.6</c:v>
                </c:pt>
                <c:pt idx="43">
                  <c:v>52.8</c:v>
                </c:pt>
                <c:pt idx="44">
                  <c:v>54</c:v>
                </c:pt>
                <c:pt idx="45">
                  <c:v>55.2</c:v>
                </c:pt>
                <c:pt idx="46">
                  <c:v>56.4</c:v>
                </c:pt>
                <c:pt idx="47">
                  <c:v>57.599999999999994</c:v>
                </c:pt>
                <c:pt idx="48">
                  <c:v>58.8</c:v>
                </c:pt>
                <c:pt idx="49">
                  <c:v>60</c:v>
                </c:pt>
              </c:numCache>
            </c:numRef>
          </c:xVal>
          <c:yVal>
            <c:numRef>
              <c:f>ChartData!$F$2:$F$51</c:f>
              <c:numCache>
                <c:formatCode>0.00</c:formatCode>
                <c:ptCount val="50"/>
                <c:pt idx="0">
                  <c:v>2.8823058446757407E-2</c:v>
                </c:pt>
                <c:pt idx="1">
                  <c:v>5.7233704292527825E-2</c:v>
                </c:pt>
                <c:pt idx="2">
                  <c:v>8.5240726124704028E-2</c:v>
                </c:pt>
                <c:pt idx="3">
                  <c:v>0.11285266457680251</c:v>
                </c:pt>
                <c:pt idx="4">
                  <c:v>0.14007782101167315</c:v>
                </c:pt>
                <c:pt idx="5">
                  <c:v>0.16692426584234932</c:v>
                </c:pt>
                <c:pt idx="6">
                  <c:v>0.19339984650805833</c:v>
                </c:pt>
                <c:pt idx="7">
                  <c:v>0.21951219512195122</c:v>
                </c:pt>
                <c:pt idx="8">
                  <c:v>0.24526873580620737</c:v>
                </c:pt>
                <c:pt idx="9">
                  <c:v>0.27067669172932329</c:v>
                </c:pt>
                <c:pt idx="10">
                  <c:v>0.29574309185959674</c:v>
                </c:pt>
                <c:pt idx="11">
                  <c:v>0.32047477744807124</c:v>
                </c:pt>
                <c:pt idx="12">
                  <c:v>0.34487840825350036</c:v>
                </c:pt>
                <c:pt idx="13">
                  <c:v>0.36896046852122988</c:v>
                </c:pt>
                <c:pt idx="14">
                  <c:v>0.3927272727272727</c:v>
                </c:pt>
                <c:pt idx="15">
                  <c:v>0.41618497109826591</c:v>
                </c:pt>
                <c:pt idx="16">
                  <c:v>0.43933955491744447</c:v>
                </c:pt>
                <c:pt idx="17">
                  <c:v>0.46219686162624812</c:v>
                </c:pt>
                <c:pt idx="18">
                  <c:v>0.48476257973068748</c:v>
                </c:pt>
                <c:pt idx="19">
                  <c:v>0.50704225352112675</c:v>
                </c:pt>
                <c:pt idx="20">
                  <c:v>0.52904128761371594</c:v>
                </c:pt>
                <c:pt idx="21">
                  <c:v>0.55076495132127956</c:v>
                </c:pt>
                <c:pt idx="22">
                  <c:v>0.57221838286109195</c:v>
                </c:pt>
                <c:pt idx="23">
                  <c:v>0.59340659340659341</c:v>
                </c:pt>
                <c:pt idx="24">
                  <c:v>0.61433447098976113</c:v>
                </c:pt>
                <c:pt idx="25">
                  <c:v>0.6350067842605156</c:v>
                </c:pt>
                <c:pt idx="26">
                  <c:v>0.65542818610923814</c:v>
                </c:pt>
                <c:pt idx="27">
                  <c:v>0.67560321715817695</c:v>
                </c:pt>
                <c:pt idx="28">
                  <c:v>0.69553630912724851</c:v>
                </c:pt>
                <c:pt idx="29">
                  <c:v>0.71523178807947019</c:v>
                </c:pt>
                <c:pt idx="30">
                  <c:v>0.73469387755102045</c:v>
                </c:pt>
                <c:pt idx="31">
                  <c:v>0.75392670157068065</c:v>
                </c:pt>
                <c:pt idx="32">
                  <c:v>0.77293428757319449</c:v>
                </c:pt>
                <c:pt idx="33">
                  <c:v>0.79172056921086686</c:v>
                </c:pt>
                <c:pt idx="34">
                  <c:v>0.81028938906752412</c:v>
                </c:pt>
                <c:pt idx="35">
                  <c:v>0.82864450127877221</c:v>
                </c:pt>
                <c:pt idx="36">
                  <c:v>0.84678957406230138</c:v>
                </c:pt>
                <c:pt idx="37">
                  <c:v>0.86472819216182051</c:v>
                </c:pt>
                <c:pt idx="38">
                  <c:v>0.88246385920804538</c:v>
                </c:pt>
                <c:pt idx="39">
                  <c:v>0.9</c:v>
                </c:pt>
                <c:pt idx="40">
                  <c:v>0.91733996270975748</c:v>
                </c:pt>
                <c:pt idx="41">
                  <c:v>0.93448702101359704</c:v>
                </c:pt>
                <c:pt idx="42">
                  <c:v>0.95144437615242783</c:v>
                </c:pt>
                <c:pt idx="43">
                  <c:v>0.9682151589242054</c:v>
                </c:pt>
                <c:pt idx="44">
                  <c:v>0.98480243161094227</c:v>
                </c:pt>
                <c:pt idx="45">
                  <c:v>1.0012091898428053</c:v>
                </c:pt>
                <c:pt idx="46">
                  <c:v>1.0174383644016838</c:v>
                </c:pt>
                <c:pt idx="47">
                  <c:v>1.0334928229665072</c:v>
                </c:pt>
                <c:pt idx="48">
                  <c:v>1.0493753718024985</c:v>
                </c:pt>
                <c:pt idx="49">
                  <c:v>1.0650887573964498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EE07-2649-9AE9-333985842B5A}"/>
            </c:ext>
          </c:extLst>
        </c:ser>
        <c:ser>
          <c:idx val="3"/>
          <c:order val="3"/>
          <c:tx>
            <c:strRef>
              <c:f>ChartData!$G$1</c:f>
              <c:strCache>
                <c:ptCount val="1"/>
                <c:pt idx="0">
                  <c:v>Break Even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ChartData!$C$2:$C$51</c:f>
              <c:numCache>
                <c:formatCode>0</c:formatCode>
                <c:ptCount val="50"/>
                <c:pt idx="0">
                  <c:v>1.2</c:v>
                </c:pt>
                <c:pt idx="1">
                  <c:v>2.4</c:v>
                </c:pt>
                <c:pt idx="2">
                  <c:v>3.5999999999999996</c:v>
                </c:pt>
                <c:pt idx="3">
                  <c:v>4.8</c:v>
                </c:pt>
                <c:pt idx="4">
                  <c:v>6</c:v>
                </c:pt>
                <c:pt idx="5">
                  <c:v>7.1999999999999993</c:v>
                </c:pt>
                <c:pt idx="6">
                  <c:v>8.4</c:v>
                </c:pt>
                <c:pt idx="7">
                  <c:v>9.6</c:v>
                </c:pt>
                <c:pt idx="8">
                  <c:v>10.799999999999999</c:v>
                </c:pt>
                <c:pt idx="9">
                  <c:v>12</c:v>
                </c:pt>
                <c:pt idx="10">
                  <c:v>13.2</c:v>
                </c:pt>
                <c:pt idx="11">
                  <c:v>14.399999999999999</c:v>
                </c:pt>
                <c:pt idx="12">
                  <c:v>15.600000000000001</c:v>
                </c:pt>
                <c:pt idx="13">
                  <c:v>16.8</c:v>
                </c:pt>
                <c:pt idx="14">
                  <c:v>18</c:v>
                </c:pt>
                <c:pt idx="15">
                  <c:v>19.2</c:v>
                </c:pt>
                <c:pt idx="16">
                  <c:v>20.400000000000002</c:v>
                </c:pt>
                <c:pt idx="17">
                  <c:v>21.599999999999998</c:v>
                </c:pt>
                <c:pt idx="18">
                  <c:v>22.8</c:v>
                </c:pt>
                <c:pt idx="19">
                  <c:v>24</c:v>
                </c:pt>
                <c:pt idx="20">
                  <c:v>25.2</c:v>
                </c:pt>
                <c:pt idx="21">
                  <c:v>26.4</c:v>
                </c:pt>
                <c:pt idx="22">
                  <c:v>27.6</c:v>
                </c:pt>
                <c:pt idx="23">
                  <c:v>28.799999999999997</c:v>
                </c:pt>
                <c:pt idx="24">
                  <c:v>30</c:v>
                </c:pt>
                <c:pt idx="25">
                  <c:v>31.200000000000003</c:v>
                </c:pt>
                <c:pt idx="26">
                  <c:v>32.400000000000006</c:v>
                </c:pt>
                <c:pt idx="27">
                  <c:v>33.6</c:v>
                </c:pt>
                <c:pt idx="28">
                  <c:v>34.799999999999997</c:v>
                </c:pt>
                <c:pt idx="29">
                  <c:v>36</c:v>
                </c:pt>
                <c:pt idx="30">
                  <c:v>37.200000000000003</c:v>
                </c:pt>
                <c:pt idx="31">
                  <c:v>38.4</c:v>
                </c:pt>
                <c:pt idx="32">
                  <c:v>39.6</c:v>
                </c:pt>
                <c:pt idx="33">
                  <c:v>40.800000000000004</c:v>
                </c:pt>
                <c:pt idx="34">
                  <c:v>42</c:v>
                </c:pt>
                <c:pt idx="35">
                  <c:v>43.199999999999996</c:v>
                </c:pt>
                <c:pt idx="36">
                  <c:v>44.4</c:v>
                </c:pt>
                <c:pt idx="37">
                  <c:v>45.6</c:v>
                </c:pt>
                <c:pt idx="38">
                  <c:v>46.800000000000004</c:v>
                </c:pt>
                <c:pt idx="39">
                  <c:v>48</c:v>
                </c:pt>
                <c:pt idx="40">
                  <c:v>49.199999999999996</c:v>
                </c:pt>
                <c:pt idx="41">
                  <c:v>50.4</c:v>
                </c:pt>
                <c:pt idx="42">
                  <c:v>51.6</c:v>
                </c:pt>
                <c:pt idx="43">
                  <c:v>52.8</c:v>
                </c:pt>
                <c:pt idx="44">
                  <c:v>54</c:v>
                </c:pt>
                <c:pt idx="45">
                  <c:v>55.2</c:v>
                </c:pt>
                <c:pt idx="46">
                  <c:v>56.4</c:v>
                </c:pt>
                <c:pt idx="47">
                  <c:v>57.599999999999994</c:v>
                </c:pt>
                <c:pt idx="48">
                  <c:v>58.8</c:v>
                </c:pt>
                <c:pt idx="49">
                  <c:v>60</c:v>
                </c:pt>
              </c:numCache>
            </c:numRef>
          </c:xVal>
          <c:yVal>
            <c:numRef>
              <c:f>ChartData!$G$2:$G$51</c:f>
              <c:numCache>
                <c:formatCode>General</c:formatCode>
                <c:ptCount val="5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EE07-2649-9AE9-333985842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359104"/>
        <c:axId val="175360640"/>
      </c:scatterChart>
      <c:valAx>
        <c:axId val="17535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360640"/>
        <c:crosses val="autoZero"/>
        <c:crossBetween val="midCat"/>
        <c:majorUnit val="25"/>
      </c:valAx>
      <c:valAx>
        <c:axId val="17536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359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34635</xdr:colOff>
      <xdr:row>0</xdr:row>
      <xdr:rowOff>196272</xdr:rowOff>
    </xdr:from>
    <xdr:to>
      <xdr:col>19</xdr:col>
      <xdr:colOff>623455</xdr:colOff>
      <xdr:row>9</xdr:row>
      <xdr:rowOff>219364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49B161C8-894D-B94D-B014-AC8DDF76C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207065</xdr:colOff>
      <xdr:row>14</xdr:row>
      <xdr:rowOff>33130</xdr:rowOff>
    </xdr:from>
    <xdr:to>
      <xdr:col>3</xdr:col>
      <xdr:colOff>53322</xdr:colOff>
      <xdr:row>47</xdr:row>
      <xdr:rowOff>138797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065" y="5077239"/>
          <a:ext cx="2248214" cy="6392167"/>
        </a:xfrm>
        <a:prstGeom prst="rect">
          <a:avLst/>
        </a:prstGeom>
      </xdr:spPr>
    </xdr:pic>
    <xdr:clientData/>
  </xdr:twoCellAnchor>
  <xdr:twoCellAnchor editAs="oneCell">
    <xdr:from>
      <xdr:col>3</xdr:col>
      <xdr:colOff>231913</xdr:colOff>
      <xdr:row>14</xdr:row>
      <xdr:rowOff>33131</xdr:rowOff>
    </xdr:from>
    <xdr:to>
      <xdr:col>7</xdr:col>
      <xdr:colOff>118340</xdr:colOff>
      <xdr:row>48</xdr:row>
      <xdr:rowOff>186456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33870" y="5077240"/>
          <a:ext cx="2238687" cy="6630325"/>
        </a:xfrm>
        <a:prstGeom prst="rect">
          <a:avLst/>
        </a:prstGeom>
      </xdr:spPr>
    </xdr:pic>
    <xdr:clientData/>
  </xdr:twoCellAnchor>
  <xdr:twoCellAnchor editAs="oneCell">
    <xdr:from>
      <xdr:col>7</xdr:col>
      <xdr:colOff>248478</xdr:colOff>
      <xdr:row>14</xdr:row>
      <xdr:rowOff>57978</xdr:rowOff>
    </xdr:from>
    <xdr:to>
      <xdr:col>11</xdr:col>
      <xdr:colOff>134904</xdr:colOff>
      <xdr:row>24</xdr:row>
      <xdr:rowOff>105876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02695" y="5102087"/>
          <a:ext cx="2238687" cy="1952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"/>
  <sheetViews>
    <sheetView tabSelected="1" zoomScaleNormal="100" workbookViewId="0">
      <selection activeCell="A11" sqref="A11"/>
    </sheetView>
  </sheetViews>
  <sheetFormatPr defaultColWidth="8.85546875" defaultRowHeight="15" x14ac:dyDescent="0.25"/>
  <cols>
    <col min="1" max="1" width="22.42578125" style="1" customWidth="1"/>
    <col min="2" max="2" width="4.7109375" style="4" bestFit="1" customWidth="1"/>
  </cols>
  <sheetData>
    <row r="1" spans="1:7" s="17" customFormat="1" x14ac:dyDescent="0.2">
      <c r="A1" s="15"/>
      <c r="B1" s="16"/>
    </row>
    <row r="2" spans="1:7" ht="21" x14ac:dyDescent="0.25">
      <c r="A2" s="8" t="s">
        <v>6</v>
      </c>
      <c r="B2" s="12">
        <v>150</v>
      </c>
      <c r="C2" s="9" t="s">
        <v>16</v>
      </c>
      <c r="D2" s="9"/>
      <c r="E2" s="13" t="s">
        <v>3</v>
      </c>
      <c r="F2" s="14">
        <f>F3/F4</f>
        <v>1.0650887573964498</v>
      </c>
    </row>
    <row r="3" spans="1:7" ht="20.100000000000001" x14ac:dyDescent="0.25">
      <c r="A3" s="8" t="s">
        <v>12</v>
      </c>
      <c r="B3" s="12">
        <v>60</v>
      </c>
      <c r="C3" s="9" t="s">
        <v>15</v>
      </c>
      <c r="D3" s="9"/>
      <c r="E3" s="9" t="s">
        <v>4</v>
      </c>
      <c r="F3" s="9">
        <f>B2*B3*(B4-B5)</f>
        <v>27000</v>
      </c>
      <c r="G3" s="9" t="s">
        <v>2</v>
      </c>
    </row>
    <row r="4" spans="1:7" ht="39.950000000000003" x14ac:dyDescent="0.25">
      <c r="A4" s="8" t="s">
        <v>18</v>
      </c>
      <c r="B4" s="12">
        <v>4</v>
      </c>
      <c r="C4" s="9" t="s">
        <v>2</v>
      </c>
      <c r="D4" s="9"/>
      <c r="E4" s="9" t="s">
        <v>5</v>
      </c>
      <c r="F4" s="9">
        <f>((B6*40*60)+(B7*B2)+(B2*B3*(B8/100)*B9))</f>
        <v>25350</v>
      </c>
      <c r="G4" s="9" t="s">
        <v>2</v>
      </c>
    </row>
    <row r="5" spans="1:7" ht="39.950000000000003" x14ac:dyDescent="0.25">
      <c r="A5" s="8" t="s">
        <v>19</v>
      </c>
      <c r="B5" s="12">
        <v>1</v>
      </c>
      <c r="C5" s="9" t="s">
        <v>2</v>
      </c>
      <c r="D5" s="9"/>
      <c r="E5" s="9" t="s">
        <v>17</v>
      </c>
      <c r="F5" s="9">
        <f>F3-F4</f>
        <v>1650</v>
      </c>
      <c r="G5" s="9" t="s">
        <v>2</v>
      </c>
    </row>
    <row r="6" spans="1:7" ht="60" x14ac:dyDescent="0.25">
      <c r="A6" s="8" t="s">
        <v>14</v>
      </c>
      <c r="B6" s="12">
        <v>4</v>
      </c>
      <c r="C6" s="9" t="s">
        <v>0</v>
      </c>
      <c r="D6" s="9"/>
      <c r="E6" s="9"/>
      <c r="F6" s="9"/>
    </row>
    <row r="7" spans="1:7" ht="39.950000000000003" x14ac:dyDescent="0.25">
      <c r="A7" s="8" t="s">
        <v>7</v>
      </c>
      <c r="B7" s="12">
        <v>60</v>
      </c>
      <c r="C7" s="9" t="s">
        <v>2</v>
      </c>
      <c r="D7" s="9"/>
      <c r="E7" s="9"/>
      <c r="F7" s="9"/>
    </row>
    <row r="8" spans="1:7" ht="39.950000000000003" x14ac:dyDescent="0.25">
      <c r="A8" s="8" t="s">
        <v>8</v>
      </c>
      <c r="B8" s="12">
        <v>5</v>
      </c>
      <c r="C8" s="9" t="s">
        <v>1</v>
      </c>
      <c r="D8" s="9"/>
      <c r="E8" s="9"/>
      <c r="F8" s="9"/>
    </row>
    <row r="9" spans="1:7" ht="39.950000000000003" x14ac:dyDescent="0.25">
      <c r="A9" s="8" t="s">
        <v>9</v>
      </c>
      <c r="B9" s="12">
        <v>15</v>
      </c>
      <c r="C9" s="9" t="s">
        <v>2</v>
      </c>
      <c r="D9" s="9"/>
      <c r="E9" s="9"/>
      <c r="F9" s="9"/>
    </row>
    <row r="10" spans="1:7" ht="18.95" x14ac:dyDescent="0.25">
      <c r="A10" s="10"/>
      <c r="B10" s="11"/>
      <c r="C10" s="9"/>
      <c r="D10" s="9"/>
      <c r="E10" s="9"/>
      <c r="F10" s="9"/>
    </row>
    <row r="11" spans="1:7" ht="18.95" x14ac:dyDescent="0.25">
      <c r="A11" s="10"/>
      <c r="B11" s="11"/>
      <c r="C11" s="9"/>
      <c r="D11" s="9"/>
      <c r="E11" s="9"/>
      <c r="F11" s="9"/>
    </row>
  </sheetData>
  <conditionalFormatting sqref="F5">
    <cfRule type="cellIs" dxfId="1" priority="1" operator="lessThan">
      <formula>0</formula>
    </cfRule>
    <cfRule type="cellIs" dxfId="0" priority="2" operator="greaterThanOrEqual">
      <formula>0</formula>
    </cfRule>
  </conditionalFormatting>
  <pageMargins left="0.7" right="0.7" top="0.75" bottom="0.75" header="0.3" footer="0.3"/>
  <pageSetup orientation="portrait" horizontalDpi="200" verticalDpi="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H31" sqref="H31"/>
    </sheetView>
  </sheetViews>
  <sheetFormatPr defaultColWidth="11.42578125" defaultRowHeight="15" x14ac:dyDescent="0.25"/>
  <cols>
    <col min="1" max="1" width="4" style="4" customWidth="1"/>
    <col min="2" max="2" width="14.140625" style="4" bestFit="1" customWidth="1"/>
    <col min="3" max="3" width="11.7109375" style="5" customWidth="1"/>
    <col min="4" max="5" width="14.140625" style="4" hidden="1" customWidth="1"/>
    <col min="6" max="6" width="14.140625" style="7" customWidth="1"/>
    <col min="7" max="8" width="10.85546875" style="4"/>
  </cols>
  <sheetData>
    <row r="1" spans="1:7" s="2" customFormat="1" x14ac:dyDescent="0.2">
      <c r="B1" s="2" t="s">
        <v>13</v>
      </c>
      <c r="C1" s="3" t="s">
        <v>10</v>
      </c>
      <c r="D1" s="2" t="s">
        <v>4</v>
      </c>
      <c r="E1" s="2" t="s">
        <v>5</v>
      </c>
      <c r="F1" s="6" t="s">
        <v>3</v>
      </c>
      <c r="G1" s="2" t="s">
        <v>11</v>
      </c>
    </row>
    <row r="2" spans="1:7" x14ac:dyDescent="0.2">
      <c r="A2" s="4">
        <v>1</v>
      </c>
      <c r="B2" s="4">
        <f>Calculator!B$2</f>
        <v>150</v>
      </c>
      <c r="C2" s="5">
        <f>Calculator!B$3*(A2/50)</f>
        <v>1.2</v>
      </c>
      <c r="D2" s="4">
        <f>B2*C2*(Calculator!B$4-Calculator!B$5)</f>
        <v>540</v>
      </c>
      <c r="E2" s="4">
        <f>(Calculator!B$6*40*60)+(Calculator!B$7*ChartData!B2)+(ChartData!B2*ChartData!C2*(Calculator!B$8/100)*Calculator!B$9)</f>
        <v>18735</v>
      </c>
      <c r="F2" s="7">
        <f>D2/E2</f>
        <v>2.8823058446757407E-2</v>
      </c>
      <c r="G2" s="4">
        <v>1</v>
      </c>
    </row>
    <row r="3" spans="1:7" x14ac:dyDescent="0.2">
      <c r="A3" s="4">
        <v>2</v>
      </c>
      <c r="B3" s="4">
        <f>Calculator!B$2</f>
        <v>150</v>
      </c>
      <c r="C3" s="5">
        <f>Calculator!B$3*(A3/50)</f>
        <v>2.4</v>
      </c>
      <c r="D3" s="4">
        <f>B3*C3*(Calculator!B$4-Calculator!B$5)</f>
        <v>1080</v>
      </c>
      <c r="E3" s="4">
        <f>(Calculator!B$6*40*60)+(Calculator!B$7*ChartData!B3)+(ChartData!B3*ChartData!C3*(Calculator!B$8/100)*Calculator!B$9)</f>
        <v>18870</v>
      </c>
      <c r="F3" s="7">
        <f t="shared" ref="F3:F51" si="0">D3/E3</f>
        <v>5.7233704292527825E-2</v>
      </c>
      <c r="G3" s="4">
        <v>1</v>
      </c>
    </row>
    <row r="4" spans="1:7" x14ac:dyDescent="0.2">
      <c r="A4" s="4">
        <v>3</v>
      </c>
      <c r="B4" s="4">
        <f>Calculator!B$2</f>
        <v>150</v>
      </c>
      <c r="C4" s="5">
        <f>Calculator!B$3*(A4/50)</f>
        <v>3.5999999999999996</v>
      </c>
      <c r="D4" s="4">
        <f>B4*C4*(Calculator!B$4-Calculator!B$5)</f>
        <v>1620</v>
      </c>
      <c r="E4" s="4">
        <f>(Calculator!B$6*40*60)+(Calculator!B$7*ChartData!B4)+(ChartData!B4*ChartData!C4*(Calculator!B$8/100)*Calculator!B$9)</f>
        <v>19005</v>
      </c>
      <c r="F4" s="7">
        <f t="shared" si="0"/>
        <v>8.5240726124704028E-2</v>
      </c>
      <c r="G4" s="4">
        <v>1</v>
      </c>
    </row>
    <row r="5" spans="1:7" x14ac:dyDescent="0.2">
      <c r="A5" s="4">
        <v>4</v>
      </c>
      <c r="B5" s="4">
        <f>Calculator!B$2</f>
        <v>150</v>
      </c>
      <c r="C5" s="5">
        <f>Calculator!B$3*(A5/50)</f>
        <v>4.8</v>
      </c>
      <c r="D5" s="4">
        <f>B5*C5*(Calculator!B$4-Calculator!B$5)</f>
        <v>2160</v>
      </c>
      <c r="E5" s="4">
        <f>(Calculator!B$6*40*60)+(Calculator!B$7*ChartData!B5)+(ChartData!B5*ChartData!C5*(Calculator!B$8/100)*Calculator!B$9)</f>
        <v>19140</v>
      </c>
      <c r="F5" s="7">
        <f t="shared" si="0"/>
        <v>0.11285266457680251</v>
      </c>
      <c r="G5" s="4">
        <v>1</v>
      </c>
    </row>
    <row r="6" spans="1:7" x14ac:dyDescent="0.2">
      <c r="A6" s="4">
        <v>5</v>
      </c>
      <c r="B6" s="4">
        <f>Calculator!B$2</f>
        <v>150</v>
      </c>
      <c r="C6" s="5">
        <f>Calculator!B$3*(A6/50)</f>
        <v>6</v>
      </c>
      <c r="D6" s="4">
        <f>B6*C6*(Calculator!B$4-Calculator!B$5)</f>
        <v>2700</v>
      </c>
      <c r="E6" s="4">
        <f>(Calculator!B$6*40*60)+(Calculator!B$7*ChartData!B6)+(ChartData!B6*ChartData!C6*(Calculator!B$8/100)*Calculator!B$9)</f>
        <v>19275</v>
      </c>
      <c r="F6" s="7">
        <f t="shared" si="0"/>
        <v>0.14007782101167315</v>
      </c>
      <c r="G6" s="4">
        <v>1</v>
      </c>
    </row>
    <row r="7" spans="1:7" x14ac:dyDescent="0.2">
      <c r="A7" s="4">
        <v>6</v>
      </c>
      <c r="B7" s="4">
        <f>Calculator!B$2</f>
        <v>150</v>
      </c>
      <c r="C7" s="5">
        <f>Calculator!B$3*(A7/50)</f>
        <v>7.1999999999999993</v>
      </c>
      <c r="D7" s="4">
        <f>B7*C7*(Calculator!B$4-Calculator!B$5)</f>
        <v>3240</v>
      </c>
      <c r="E7" s="4">
        <f>(Calculator!B$6*40*60)+(Calculator!B$7*ChartData!B7)+(ChartData!B7*ChartData!C7*(Calculator!B$8/100)*Calculator!B$9)</f>
        <v>19410</v>
      </c>
      <c r="F7" s="7">
        <f t="shared" si="0"/>
        <v>0.16692426584234932</v>
      </c>
      <c r="G7" s="4">
        <v>1</v>
      </c>
    </row>
    <row r="8" spans="1:7" x14ac:dyDescent="0.2">
      <c r="A8" s="4">
        <v>7</v>
      </c>
      <c r="B8" s="4">
        <f>Calculator!B$2</f>
        <v>150</v>
      </c>
      <c r="C8" s="5">
        <f>Calculator!B$3*(A8/50)</f>
        <v>8.4</v>
      </c>
      <c r="D8" s="4">
        <f>B8*C8*(Calculator!B$4-Calculator!B$5)</f>
        <v>3780</v>
      </c>
      <c r="E8" s="4">
        <f>(Calculator!B$6*40*60)+(Calculator!B$7*ChartData!B8)+(ChartData!B8*ChartData!C8*(Calculator!B$8/100)*Calculator!B$9)</f>
        <v>19545</v>
      </c>
      <c r="F8" s="7">
        <f t="shared" si="0"/>
        <v>0.19339984650805833</v>
      </c>
      <c r="G8" s="4">
        <v>1</v>
      </c>
    </row>
    <row r="9" spans="1:7" x14ac:dyDescent="0.2">
      <c r="A9" s="4">
        <v>8</v>
      </c>
      <c r="B9" s="4">
        <f>Calculator!B$2</f>
        <v>150</v>
      </c>
      <c r="C9" s="5">
        <f>Calculator!B$3*(A9/50)</f>
        <v>9.6</v>
      </c>
      <c r="D9" s="4">
        <f>B9*C9*(Calculator!B$4-Calculator!B$5)</f>
        <v>4320</v>
      </c>
      <c r="E9" s="4">
        <f>(Calculator!B$6*40*60)+(Calculator!B$7*ChartData!B9)+(ChartData!B9*ChartData!C9*(Calculator!B$8/100)*Calculator!B$9)</f>
        <v>19680</v>
      </c>
      <c r="F9" s="7">
        <f t="shared" si="0"/>
        <v>0.21951219512195122</v>
      </c>
      <c r="G9" s="4">
        <v>1</v>
      </c>
    </row>
    <row r="10" spans="1:7" x14ac:dyDescent="0.2">
      <c r="A10" s="4">
        <v>9</v>
      </c>
      <c r="B10" s="4">
        <f>Calculator!B$2</f>
        <v>150</v>
      </c>
      <c r="C10" s="5">
        <f>Calculator!B$3*(A10/50)</f>
        <v>10.799999999999999</v>
      </c>
      <c r="D10" s="4">
        <f>B10*C10*(Calculator!B$4-Calculator!B$5)</f>
        <v>4859.9999999999991</v>
      </c>
      <c r="E10" s="4">
        <f>(Calculator!B$6*40*60)+(Calculator!B$7*ChartData!B10)+(ChartData!B10*ChartData!C10*(Calculator!B$8/100)*Calculator!B$9)</f>
        <v>19815</v>
      </c>
      <c r="F10" s="7">
        <f t="shared" si="0"/>
        <v>0.24526873580620737</v>
      </c>
      <c r="G10" s="4">
        <v>1</v>
      </c>
    </row>
    <row r="11" spans="1:7" x14ac:dyDescent="0.2">
      <c r="A11" s="4">
        <v>10</v>
      </c>
      <c r="B11" s="4">
        <f>Calculator!B$2</f>
        <v>150</v>
      </c>
      <c r="C11" s="5">
        <f>Calculator!B$3*(A11/50)</f>
        <v>12</v>
      </c>
      <c r="D11" s="4">
        <f>B11*C11*(Calculator!B$4-Calculator!B$5)</f>
        <v>5400</v>
      </c>
      <c r="E11" s="4">
        <f>(Calculator!B$6*40*60)+(Calculator!B$7*ChartData!B11)+(ChartData!B11*ChartData!C11*(Calculator!B$8/100)*Calculator!B$9)</f>
        <v>19950</v>
      </c>
      <c r="F11" s="7">
        <f t="shared" si="0"/>
        <v>0.27067669172932329</v>
      </c>
      <c r="G11" s="4">
        <v>1</v>
      </c>
    </row>
    <row r="12" spans="1:7" x14ac:dyDescent="0.2">
      <c r="A12" s="4">
        <v>11</v>
      </c>
      <c r="B12" s="4">
        <f>Calculator!B$2</f>
        <v>150</v>
      </c>
      <c r="C12" s="5">
        <f>Calculator!B$3*(A12/50)</f>
        <v>13.2</v>
      </c>
      <c r="D12" s="4">
        <f>B12*C12*(Calculator!B$4-Calculator!B$5)</f>
        <v>5940</v>
      </c>
      <c r="E12" s="4">
        <f>(Calculator!B$6*40*60)+(Calculator!B$7*ChartData!B12)+(ChartData!B12*ChartData!C12*(Calculator!B$8/100)*Calculator!B$9)</f>
        <v>20085</v>
      </c>
      <c r="F12" s="7">
        <f t="shared" si="0"/>
        <v>0.29574309185959674</v>
      </c>
      <c r="G12" s="4">
        <v>1</v>
      </c>
    </row>
    <row r="13" spans="1:7" x14ac:dyDescent="0.2">
      <c r="A13" s="4">
        <v>12</v>
      </c>
      <c r="B13" s="4">
        <f>Calculator!B$2</f>
        <v>150</v>
      </c>
      <c r="C13" s="5">
        <f>Calculator!B$3*(A13/50)</f>
        <v>14.399999999999999</v>
      </c>
      <c r="D13" s="4">
        <f>B13*C13*(Calculator!B$4-Calculator!B$5)</f>
        <v>6480</v>
      </c>
      <c r="E13" s="4">
        <f>(Calculator!B$6*40*60)+(Calculator!B$7*ChartData!B13)+(ChartData!B13*ChartData!C13*(Calculator!B$8/100)*Calculator!B$9)</f>
        <v>20220</v>
      </c>
      <c r="F13" s="7">
        <f t="shared" si="0"/>
        <v>0.32047477744807124</v>
      </c>
      <c r="G13" s="4">
        <v>1</v>
      </c>
    </row>
    <row r="14" spans="1:7" x14ac:dyDescent="0.2">
      <c r="A14" s="4">
        <v>13</v>
      </c>
      <c r="B14" s="4">
        <f>Calculator!B$2</f>
        <v>150</v>
      </c>
      <c r="C14" s="5">
        <f>Calculator!B$3*(A14/50)</f>
        <v>15.600000000000001</v>
      </c>
      <c r="D14" s="4">
        <f>B14*C14*(Calculator!B$4-Calculator!B$5)</f>
        <v>7020</v>
      </c>
      <c r="E14" s="4">
        <f>(Calculator!B$6*40*60)+(Calculator!B$7*ChartData!B14)+(ChartData!B14*ChartData!C14*(Calculator!B$8/100)*Calculator!B$9)</f>
        <v>20355</v>
      </c>
      <c r="F14" s="7">
        <f t="shared" si="0"/>
        <v>0.34487840825350036</v>
      </c>
      <c r="G14" s="4">
        <v>1</v>
      </c>
    </row>
    <row r="15" spans="1:7" x14ac:dyDescent="0.2">
      <c r="A15" s="4">
        <v>14</v>
      </c>
      <c r="B15" s="4">
        <f>Calculator!B$2</f>
        <v>150</v>
      </c>
      <c r="C15" s="5">
        <f>Calculator!B$3*(A15/50)</f>
        <v>16.8</v>
      </c>
      <c r="D15" s="4">
        <f>B15*C15*(Calculator!B$4-Calculator!B$5)</f>
        <v>7560</v>
      </c>
      <c r="E15" s="4">
        <f>(Calculator!B$6*40*60)+(Calculator!B$7*ChartData!B15)+(ChartData!B15*ChartData!C15*(Calculator!B$8/100)*Calculator!B$9)</f>
        <v>20490</v>
      </c>
      <c r="F15" s="7">
        <f t="shared" si="0"/>
        <v>0.36896046852122988</v>
      </c>
      <c r="G15" s="4">
        <v>1</v>
      </c>
    </row>
    <row r="16" spans="1:7" x14ac:dyDescent="0.2">
      <c r="A16" s="4">
        <v>15</v>
      </c>
      <c r="B16" s="4">
        <f>Calculator!B$2</f>
        <v>150</v>
      </c>
      <c r="C16" s="5">
        <f>Calculator!B$3*(A16/50)</f>
        <v>18</v>
      </c>
      <c r="D16" s="4">
        <f>B16*C16*(Calculator!B$4-Calculator!B$5)</f>
        <v>8100</v>
      </c>
      <c r="E16" s="4">
        <f>(Calculator!B$6*40*60)+(Calculator!B$7*ChartData!B16)+(ChartData!B16*ChartData!C16*(Calculator!B$8/100)*Calculator!B$9)</f>
        <v>20625</v>
      </c>
      <c r="F16" s="7">
        <f t="shared" si="0"/>
        <v>0.3927272727272727</v>
      </c>
      <c r="G16" s="4">
        <v>1</v>
      </c>
    </row>
    <row r="17" spans="1:7" x14ac:dyDescent="0.2">
      <c r="A17" s="4">
        <v>16</v>
      </c>
      <c r="B17" s="4">
        <f>Calculator!B$2</f>
        <v>150</v>
      </c>
      <c r="C17" s="5">
        <f>Calculator!B$3*(A17/50)</f>
        <v>19.2</v>
      </c>
      <c r="D17" s="4">
        <f>B17*C17*(Calculator!B$4-Calculator!B$5)</f>
        <v>8640</v>
      </c>
      <c r="E17" s="4">
        <f>(Calculator!B$6*40*60)+(Calculator!B$7*ChartData!B17)+(ChartData!B17*ChartData!C17*(Calculator!B$8/100)*Calculator!B$9)</f>
        <v>20760</v>
      </c>
      <c r="F17" s="7">
        <f t="shared" si="0"/>
        <v>0.41618497109826591</v>
      </c>
      <c r="G17" s="4">
        <v>1</v>
      </c>
    </row>
    <row r="18" spans="1:7" x14ac:dyDescent="0.2">
      <c r="A18" s="4">
        <v>17</v>
      </c>
      <c r="B18" s="4">
        <f>Calculator!B$2</f>
        <v>150</v>
      </c>
      <c r="C18" s="5">
        <f>Calculator!B$3*(A18/50)</f>
        <v>20.400000000000002</v>
      </c>
      <c r="D18" s="4">
        <f>B18*C18*(Calculator!B$4-Calculator!B$5)</f>
        <v>9180.0000000000018</v>
      </c>
      <c r="E18" s="4">
        <f>(Calculator!B$6*40*60)+(Calculator!B$7*ChartData!B18)+(ChartData!B18*ChartData!C18*(Calculator!B$8/100)*Calculator!B$9)</f>
        <v>20895</v>
      </c>
      <c r="F18" s="7">
        <f t="shared" si="0"/>
        <v>0.43933955491744447</v>
      </c>
      <c r="G18" s="4">
        <v>1</v>
      </c>
    </row>
    <row r="19" spans="1:7" x14ac:dyDescent="0.2">
      <c r="A19" s="4">
        <v>18</v>
      </c>
      <c r="B19" s="4">
        <f>Calculator!B$2</f>
        <v>150</v>
      </c>
      <c r="C19" s="5">
        <f>Calculator!B$3*(A19/50)</f>
        <v>21.599999999999998</v>
      </c>
      <c r="D19" s="4">
        <f>B19*C19*(Calculator!B$4-Calculator!B$5)</f>
        <v>9719.9999999999982</v>
      </c>
      <c r="E19" s="4">
        <f>(Calculator!B$6*40*60)+(Calculator!B$7*ChartData!B19)+(ChartData!B19*ChartData!C19*(Calculator!B$8/100)*Calculator!B$9)</f>
        <v>21030</v>
      </c>
      <c r="F19" s="7">
        <f t="shared" si="0"/>
        <v>0.46219686162624812</v>
      </c>
      <c r="G19" s="4">
        <v>1</v>
      </c>
    </row>
    <row r="20" spans="1:7" x14ac:dyDescent="0.2">
      <c r="A20" s="4">
        <v>19</v>
      </c>
      <c r="B20" s="4">
        <f>Calculator!B$2</f>
        <v>150</v>
      </c>
      <c r="C20" s="5">
        <f>Calculator!B$3*(A20/50)</f>
        <v>22.8</v>
      </c>
      <c r="D20" s="4">
        <f>B20*C20*(Calculator!B$4-Calculator!B$5)</f>
        <v>10260</v>
      </c>
      <c r="E20" s="4">
        <f>(Calculator!B$6*40*60)+(Calculator!B$7*ChartData!B20)+(ChartData!B20*ChartData!C20*(Calculator!B$8/100)*Calculator!B$9)</f>
        <v>21165</v>
      </c>
      <c r="F20" s="7">
        <f t="shared" si="0"/>
        <v>0.48476257973068748</v>
      </c>
      <c r="G20" s="4">
        <v>1</v>
      </c>
    </row>
    <row r="21" spans="1:7" x14ac:dyDescent="0.2">
      <c r="A21" s="4">
        <v>20</v>
      </c>
      <c r="B21" s="4">
        <f>Calculator!B$2</f>
        <v>150</v>
      </c>
      <c r="C21" s="5">
        <f>Calculator!B$3*(A21/50)</f>
        <v>24</v>
      </c>
      <c r="D21" s="4">
        <f>B21*C21*(Calculator!B$4-Calculator!B$5)</f>
        <v>10800</v>
      </c>
      <c r="E21" s="4">
        <f>(Calculator!B$6*40*60)+(Calculator!B$7*ChartData!B21)+(ChartData!B21*ChartData!C21*(Calculator!B$8/100)*Calculator!B$9)</f>
        <v>21300</v>
      </c>
      <c r="F21" s="7">
        <f t="shared" si="0"/>
        <v>0.50704225352112675</v>
      </c>
      <c r="G21" s="4">
        <v>1</v>
      </c>
    </row>
    <row r="22" spans="1:7" x14ac:dyDescent="0.2">
      <c r="A22" s="4">
        <v>21</v>
      </c>
      <c r="B22" s="4">
        <f>Calculator!B$2</f>
        <v>150</v>
      </c>
      <c r="C22" s="5">
        <f>Calculator!B$3*(A22/50)</f>
        <v>25.2</v>
      </c>
      <c r="D22" s="4">
        <f>B22*C22*(Calculator!B$4-Calculator!B$5)</f>
        <v>11340</v>
      </c>
      <c r="E22" s="4">
        <f>(Calculator!B$6*40*60)+(Calculator!B$7*ChartData!B22)+(ChartData!B22*ChartData!C22*(Calculator!B$8/100)*Calculator!B$9)</f>
        <v>21435</v>
      </c>
      <c r="F22" s="7">
        <f t="shared" si="0"/>
        <v>0.52904128761371594</v>
      </c>
      <c r="G22" s="4">
        <v>1</v>
      </c>
    </row>
    <row r="23" spans="1:7" x14ac:dyDescent="0.2">
      <c r="A23" s="4">
        <v>22</v>
      </c>
      <c r="B23" s="4">
        <f>Calculator!B$2</f>
        <v>150</v>
      </c>
      <c r="C23" s="5">
        <f>Calculator!B$3*(A23/50)</f>
        <v>26.4</v>
      </c>
      <c r="D23" s="4">
        <f>B23*C23*(Calculator!B$4-Calculator!B$5)</f>
        <v>11880</v>
      </c>
      <c r="E23" s="4">
        <f>(Calculator!B$6*40*60)+(Calculator!B$7*ChartData!B23)+(ChartData!B23*ChartData!C23*(Calculator!B$8/100)*Calculator!B$9)</f>
        <v>21570</v>
      </c>
      <c r="F23" s="7">
        <f t="shared" si="0"/>
        <v>0.55076495132127956</v>
      </c>
      <c r="G23" s="4">
        <v>1</v>
      </c>
    </row>
    <row r="24" spans="1:7" x14ac:dyDescent="0.2">
      <c r="A24" s="4">
        <v>23</v>
      </c>
      <c r="B24" s="4">
        <f>Calculator!B$2</f>
        <v>150</v>
      </c>
      <c r="C24" s="5">
        <f>Calculator!B$3*(A24/50)</f>
        <v>27.6</v>
      </c>
      <c r="D24" s="4">
        <f>B24*C24*(Calculator!B$4-Calculator!B$5)</f>
        <v>12420</v>
      </c>
      <c r="E24" s="4">
        <f>(Calculator!B$6*40*60)+(Calculator!B$7*ChartData!B24)+(ChartData!B24*ChartData!C24*(Calculator!B$8/100)*Calculator!B$9)</f>
        <v>21705</v>
      </c>
      <c r="F24" s="7">
        <f t="shared" si="0"/>
        <v>0.57221838286109195</v>
      </c>
      <c r="G24" s="4">
        <v>1</v>
      </c>
    </row>
    <row r="25" spans="1:7" x14ac:dyDescent="0.2">
      <c r="A25" s="4">
        <v>24</v>
      </c>
      <c r="B25" s="4">
        <f>Calculator!B$2</f>
        <v>150</v>
      </c>
      <c r="C25" s="5">
        <f>Calculator!B$3*(A25/50)</f>
        <v>28.799999999999997</v>
      </c>
      <c r="D25" s="4">
        <f>B25*C25*(Calculator!B$4-Calculator!B$5)</f>
        <v>12960</v>
      </c>
      <c r="E25" s="4">
        <f>(Calculator!B$6*40*60)+(Calculator!B$7*ChartData!B25)+(ChartData!B25*ChartData!C25*(Calculator!B$8/100)*Calculator!B$9)</f>
        <v>21840</v>
      </c>
      <c r="F25" s="7">
        <f t="shared" si="0"/>
        <v>0.59340659340659341</v>
      </c>
      <c r="G25" s="4">
        <v>1</v>
      </c>
    </row>
    <row r="26" spans="1:7" x14ac:dyDescent="0.2">
      <c r="A26" s="4">
        <v>25</v>
      </c>
      <c r="B26" s="4">
        <f>Calculator!B$2</f>
        <v>150</v>
      </c>
      <c r="C26" s="5">
        <f>Calculator!B$3*(A26/50)</f>
        <v>30</v>
      </c>
      <c r="D26" s="4">
        <f>B26*C26*(Calculator!B$4-Calculator!B$5)</f>
        <v>13500</v>
      </c>
      <c r="E26" s="4">
        <f>(Calculator!B$6*40*60)+(Calculator!B$7*ChartData!B26)+(ChartData!B26*ChartData!C26*(Calculator!B$8/100)*Calculator!B$9)</f>
        <v>21975</v>
      </c>
      <c r="F26" s="7">
        <f t="shared" si="0"/>
        <v>0.61433447098976113</v>
      </c>
      <c r="G26" s="4">
        <v>1</v>
      </c>
    </row>
    <row r="27" spans="1:7" x14ac:dyDescent="0.2">
      <c r="A27" s="4">
        <v>26</v>
      </c>
      <c r="B27" s="4">
        <f>Calculator!B$2</f>
        <v>150</v>
      </c>
      <c r="C27" s="5">
        <f>Calculator!B$3*(A27/50)</f>
        <v>31.200000000000003</v>
      </c>
      <c r="D27" s="4">
        <f>B27*C27*(Calculator!B$4-Calculator!B$5)</f>
        <v>14040</v>
      </c>
      <c r="E27" s="4">
        <f>(Calculator!B$6*40*60)+(Calculator!B$7*ChartData!B27)+(ChartData!B27*ChartData!C27*(Calculator!B$8/100)*Calculator!B$9)</f>
        <v>22110</v>
      </c>
      <c r="F27" s="7">
        <f t="shared" si="0"/>
        <v>0.6350067842605156</v>
      </c>
      <c r="G27" s="4">
        <v>1</v>
      </c>
    </row>
    <row r="28" spans="1:7" x14ac:dyDescent="0.2">
      <c r="A28" s="4">
        <v>27</v>
      </c>
      <c r="B28" s="4">
        <f>Calculator!B$2</f>
        <v>150</v>
      </c>
      <c r="C28" s="5">
        <f>Calculator!B$3*(A28/50)</f>
        <v>32.400000000000006</v>
      </c>
      <c r="D28" s="4">
        <f>B28*C28*(Calculator!B$4-Calculator!B$5)</f>
        <v>14580.000000000004</v>
      </c>
      <c r="E28" s="4">
        <f>(Calculator!B$6*40*60)+(Calculator!B$7*ChartData!B28)+(ChartData!B28*ChartData!C28*(Calculator!B$8/100)*Calculator!B$9)</f>
        <v>22245</v>
      </c>
      <c r="F28" s="7">
        <f t="shared" si="0"/>
        <v>0.65542818610923814</v>
      </c>
      <c r="G28" s="4">
        <v>1</v>
      </c>
    </row>
    <row r="29" spans="1:7" x14ac:dyDescent="0.2">
      <c r="A29" s="4">
        <v>28</v>
      </c>
      <c r="B29" s="4">
        <f>Calculator!B$2</f>
        <v>150</v>
      </c>
      <c r="C29" s="5">
        <f>Calculator!B$3*(A29/50)</f>
        <v>33.6</v>
      </c>
      <c r="D29" s="4">
        <f>B29*C29*(Calculator!B$4-Calculator!B$5)</f>
        <v>15120</v>
      </c>
      <c r="E29" s="4">
        <f>(Calculator!B$6*40*60)+(Calculator!B$7*ChartData!B29)+(ChartData!B29*ChartData!C29*(Calculator!B$8/100)*Calculator!B$9)</f>
        <v>22380</v>
      </c>
      <c r="F29" s="7">
        <f t="shared" si="0"/>
        <v>0.67560321715817695</v>
      </c>
      <c r="G29" s="4">
        <v>1</v>
      </c>
    </row>
    <row r="30" spans="1:7" x14ac:dyDescent="0.2">
      <c r="A30" s="4">
        <v>29</v>
      </c>
      <c r="B30" s="4">
        <f>Calculator!B$2</f>
        <v>150</v>
      </c>
      <c r="C30" s="5">
        <f>Calculator!B$3*(A30/50)</f>
        <v>34.799999999999997</v>
      </c>
      <c r="D30" s="4">
        <f>B30*C30*(Calculator!B$4-Calculator!B$5)</f>
        <v>15660</v>
      </c>
      <c r="E30" s="4">
        <f>(Calculator!B$6*40*60)+(Calculator!B$7*ChartData!B30)+(ChartData!B30*ChartData!C30*(Calculator!B$8/100)*Calculator!B$9)</f>
        <v>22515</v>
      </c>
      <c r="F30" s="7">
        <f t="shared" si="0"/>
        <v>0.69553630912724851</v>
      </c>
      <c r="G30" s="4">
        <v>1</v>
      </c>
    </row>
    <row r="31" spans="1:7" x14ac:dyDescent="0.2">
      <c r="A31" s="4">
        <v>30</v>
      </c>
      <c r="B31" s="4">
        <f>Calculator!B$2</f>
        <v>150</v>
      </c>
      <c r="C31" s="5">
        <f>Calculator!B$3*(A31/50)</f>
        <v>36</v>
      </c>
      <c r="D31" s="4">
        <f>B31*C31*(Calculator!B$4-Calculator!B$5)</f>
        <v>16200</v>
      </c>
      <c r="E31" s="4">
        <f>(Calculator!B$6*40*60)+(Calculator!B$7*ChartData!B31)+(ChartData!B31*ChartData!C31*(Calculator!B$8/100)*Calculator!B$9)</f>
        <v>22650</v>
      </c>
      <c r="F31" s="7">
        <f t="shared" si="0"/>
        <v>0.71523178807947019</v>
      </c>
      <c r="G31" s="4">
        <v>1</v>
      </c>
    </row>
    <row r="32" spans="1:7" x14ac:dyDescent="0.2">
      <c r="A32" s="4">
        <v>31</v>
      </c>
      <c r="B32" s="4">
        <f>Calculator!B$2</f>
        <v>150</v>
      </c>
      <c r="C32" s="5">
        <f>Calculator!B$3*(A32/50)</f>
        <v>37.200000000000003</v>
      </c>
      <c r="D32" s="4">
        <f>B32*C32*(Calculator!B$4-Calculator!B$5)</f>
        <v>16740</v>
      </c>
      <c r="E32" s="4">
        <f>(Calculator!B$6*40*60)+(Calculator!B$7*ChartData!B32)+(ChartData!B32*ChartData!C32*(Calculator!B$8/100)*Calculator!B$9)</f>
        <v>22785</v>
      </c>
      <c r="F32" s="7">
        <f t="shared" si="0"/>
        <v>0.73469387755102045</v>
      </c>
      <c r="G32" s="4">
        <v>1</v>
      </c>
    </row>
    <row r="33" spans="1:7" x14ac:dyDescent="0.2">
      <c r="A33" s="4">
        <v>32</v>
      </c>
      <c r="B33" s="4">
        <f>Calculator!B$2</f>
        <v>150</v>
      </c>
      <c r="C33" s="5">
        <f>Calculator!B$3*(A33/50)</f>
        <v>38.4</v>
      </c>
      <c r="D33" s="4">
        <f>B33*C33*(Calculator!B$4-Calculator!B$5)</f>
        <v>17280</v>
      </c>
      <c r="E33" s="4">
        <f>(Calculator!B$6*40*60)+(Calculator!B$7*ChartData!B33)+(ChartData!B33*ChartData!C33*(Calculator!B$8/100)*Calculator!B$9)</f>
        <v>22920</v>
      </c>
      <c r="F33" s="7">
        <f t="shared" si="0"/>
        <v>0.75392670157068065</v>
      </c>
      <c r="G33" s="4">
        <v>1</v>
      </c>
    </row>
    <row r="34" spans="1:7" x14ac:dyDescent="0.2">
      <c r="A34" s="4">
        <v>33</v>
      </c>
      <c r="B34" s="4">
        <f>Calculator!B$2</f>
        <v>150</v>
      </c>
      <c r="C34" s="5">
        <f>Calculator!B$3*(A34/50)</f>
        <v>39.6</v>
      </c>
      <c r="D34" s="4">
        <f>B34*C34*(Calculator!B$4-Calculator!B$5)</f>
        <v>17820</v>
      </c>
      <c r="E34" s="4">
        <f>(Calculator!B$6*40*60)+(Calculator!B$7*ChartData!B34)+(ChartData!B34*ChartData!C34*(Calculator!B$8/100)*Calculator!B$9)</f>
        <v>23055</v>
      </c>
      <c r="F34" s="7">
        <f t="shared" si="0"/>
        <v>0.77293428757319449</v>
      </c>
      <c r="G34" s="4">
        <v>1</v>
      </c>
    </row>
    <row r="35" spans="1:7" x14ac:dyDescent="0.2">
      <c r="A35" s="4">
        <v>34</v>
      </c>
      <c r="B35" s="4">
        <f>Calculator!B$2</f>
        <v>150</v>
      </c>
      <c r="C35" s="5">
        <f>Calculator!B$3*(A35/50)</f>
        <v>40.800000000000004</v>
      </c>
      <c r="D35" s="4">
        <f>B35*C35*(Calculator!B$4-Calculator!B$5)</f>
        <v>18360.000000000004</v>
      </c>
      <c r="E35" s="4">
        <f>(Calculator!B$6*40*60)+(Calculator!B$7*ChartData!B35)+(ChartData!B35*ChartData!C35*(Calculator!B$8/100)*Calculator!B$9)</f>
        <v>23190</v>
      </c>
      <c r="F35" s="7">
        <f t="shared" si="0"/>
        <v>0.79172056921086686</v>
      </c>
      <c r="G35" s="4">
        <v>1</v>
      </c>
    </row>
    <row r="36" spans="1:7" x14ac:dyDescent="0.2">
      <c r="A36" s="4">
        <v>35</v>
      </c>
      <c r="B36" s="4">
        <f>Calculator!B$2</f>
        <v>150</v>
      </c>
      <c r="C36" s="5">
        <f>Calculator!B$3*(A36/50)</f>
        <v>42</v>
      </c>
      <c r="D36" s="4">
        <f>B36*C36*(Calculator!B$4-Calculator!B$5)</f>
        <v>18900</v>
      </c>
      <c r="E36" s="4">
        <f>(Calculator!B$6*40*60)+(Calculator!B$7*ChartData!B36)+(ChartData!B36*ChartData!C36*(Calculator!B$8/100)*Calculator!B$9)</f>
        <v>23325</v>
      </c>
      <c r="F36" s="7">
        <f t="shared" si="0"/>
        <v>0.81028938906752412</v>
      </c>
      <c r="G36" s="4">
        <v>1</v>
      </c>
    </row>
    <row r="37" spans="1:7" x14ac:dyDescent="0.2">
      <c r="A37" s="4">
        <v>36</v>
      </c>
      <c r="B37" s="4">
        <f>Calculator!B$2</f>
        <v>150</v>
      </c>
      <c r="C37" s="5">
        <f>Calculator!B$3*(A37/50)</f>
        <v>43.199999999999996</v>
      </c>
      <c r="D37" s="4">
        <f>B37*C37*(Calculator!B$4-Calculator!B$5)</f>
        <v>19439.999999999996</v>
      </c>
      <c r="E37" s="4">
        <f>(Calculator!B$6*40*60)+(Calculator!B$7*ChartData!B37)+(ChartData!B37*ChartData!C37*(Calculator!B$8/100)*Calculator!B$9)</f>
        <v>23460</v>
      </c>
      <c r="F37" s="7">
        <f t="shared" si="0"/>
        <v>0.82864450127877221</v>
      </c>
      <c r="G37" s="4">
        <v>1</v>
      </c>
    </row>
    <row r="38" spans="1:7" x14ac:dyDescent="0.2">
      <c r="A38" s="4">
        <v>37</v>
      </c>
      <c r="B38" s="4">
        <f>Calculator!B$2</f>
        <v>150</v>
      </c>
      <c r="C38" s="5">
        <f>Calculator!B$3*(A38/50)</f>
        <v>44.4</v>
      </c>
      <c r="D38" s="4">
        <f>B38*C38*(Calculator!B$4-Calculator!B$5)</f>
        <v>19980</v>
      </c>
      <c r="E38" s="4">
        <f>(Calculator!B$6*40*60)+(Calculator!B$7*ChartData!B38)+(ChartData!B38*ChartData!C38*(Calculator!B$8/100)*Calculator!B$9)</f>
        <v>23595</v>
      </c>
      <c r="F38" s="7">
        <f t="shared" si="0"/>
        <v>0.84678957406230138</v>
      </c>
      <c r="G38" s="4">
        <v>1</v>
      </c>
    </row>
    <row r="39" spans="1:7" x14ac:dyDescent="0.2">
      <c r="A39" s="4">
        <v>38</v>
      </c>
      <c r="B39" s="4">
        <f>Calculator!B$2</f>
        <v>150</v>
      </c>
      <c r="C39" s="5">
        <f>Calculator!B$3*(A39/50)</f>
        <v>45.6</v>
      </c>
      <c r="D39" s="4">
        <f>B39*C39*(Calculator!B$4-Calculator!B$5)</f>
        <v>20520</v>
      </c>
      <c r="E39" s="4">
        <f>(Calculator!B$6*40*60)+(Calculator!B$7*ChartData!B39)+(ChartData!B39*ChartData!C39*(Calculator!B$8/100)*Calculator!B$9)</f>
        <v>23730</v>
      </c>
      <c r="F39" s="7">
        <f t="shared" si="0"/>
        <v>0.86472819216182051</v>
      </c>
      <c r="G39" s="4">
        <v>1</v>
      </c>
    </row>
    <row r="40" spans="1:7" x14ac:dyDescent="0.2">
      <c r="A40" s="4">
        <v>39</v>
      </c>
      <c r="B40" s="4">
        <f>Calculator!B$2</f>
        <v>150</v>
      </c>
      <c r="C40" s="5">
        <f>Calculator!B$3*(A40/50)</f>
        <v>46.800000000000004</v>
      </c>
      <c r="D40" s="4">
        <f>B40*C40*(Calculator!B$4-Calculator!B$5)</f>
        <v>21060.000000000004</v>
      </c>
      <c r="E40" s="4">
        <f>(Calculator!B$6*40*60)+(Calculator!B$7*ChartData!B40)+(ChartData!B40*ChartData!C40*(Calculator!B$8/100)*Calculator!B$9)</f>
        <v>23865</v>
      </c>
      <c r="F40" s="7">
        <f t="shared" si="0"/>
        <v>0.88246385920804538</v>
      </c>
      <c r="G40" s="4">
        <v>1</v>
      </c>
    </row>
    <row r="41" spans="1:7" x14ac:dyDescent="0.2">
      <c r="A41" s="4">
        <v>40</v>
      </c>
      <c r="B41" s="4">
        <f>Calculator!B$2</f>
        <v>150</v>
      </c>
      <c r="C41" s="5">
        <f>Calculator!B$3*(A41/50)</f>
        <v>48</v>
      </c>
      <c r="D41" s="4">
        <f>B41*C41*(Calculator!B$4-Calculator!B$5)</f>
        <v>21600</v>
      </c>
      <c r="E41" s="4">
        <f>(Calculator!B$6*40*60)+(Calculator!B$7*ChartData!B41)+(ChartData!B41*ChartData!C41*(Calculator!B$8/100)*Calculator!B$9)</f>
        <v>24000</v>
      </c>
      <c r="F41" s="7">
        <f t="shared" si="0"/>
        <v>0.9</v>
      </c>
      <c r="G41" s="4">
        <v>1</v>
      </c>
    </row>
    <row r="42" spans="1:7" x14ac:dyDescent="0.2">
      <c r="A42" s="4">
        <v>41</v>
      </c>
      <c r="B42" s="4">
        <f>Calculator!B$2</f>
        <v>150</v>
      </c>
      <c r="C42" s="5">
        <f>Calculator!B$3*(A42/50)</f>
        <v>49.199999999999996</v>
      </c>
      <c r="D42" s="4">
        <f>B42*C42*(Calculator!B$4-Calculator!B$5)</f>
        <v>22139.999999999996</v>
      </c>
      <c r="E42" s="4">
        <f>(Calculator!B$6*40*60)+(Calculator!B$7*ChartData!B42)+(ChartData!B42*ChartData!C42*(Calculator!B$8/100)*Calculator!B$9)</f>
        <v>24135</v>
      </c>
      <c r="F42" s="7">
        <f t="shared" si="0"/>
        <v>0.91733996270975748</v>
      </c>
      <c r="G42" s="4">
        <v>1</v>
      </c>
    </row>
    <row r="43" spans="1:7" x14ac:dyDescent="0.2">
      <c r="A43" s="4">
        <v>42</v>
      </c>
      <c r="B43" s="4">
        <f>Calculator!B$2</f>
        <v>150</v>
      </c>
      <c r="C43" s="5">
        <f>Calculator!B$3*(A43/50)</f>
        <v>50.4</v>
      </c>
      <c r="D43" s="4">
        <f>B43*C43*(Calculator!B$4-Calculator!B$5)</f>
        <v>22680</v>
      </c>
      <c r="E43" s="4">
        <f>(Calculator!B$6*40*60)+(Calculator!B$7*ChartData!B43)+(ChartData!B43*ChartData!C43*(Calculator!B$8/100)*Calculator!B$9)</f>
        <v>24270</v>
      </c>
      <c r="F43" s="7">
        <f t="shared" si="0"/>
        <v>0.93448702101359704</v>
      </c>
      <c r="G43" s="4">
        <v>1</v>
      </c>
    </row>
    <row r="44" spans="1:7" x14ac:dyDescent="0.2">
      <c r="A44" s="4">
        <v>43</v>
      </c>
      <c r="B44" s="4">
        <f>Calculator!B$2</f>
        <v>150</v>
      </c>
      <c r="C44" s="5">
        <f>Calculator!B$3*(A44/50)</f>
        <v>51.6</v>
      </c>
      <c r="D44" s="4">
        <f>B44*C44*(Calculator!B$4-Calculator!B$5)</f>
        <v>23220</v>
      </c>
      <c r="E44" s="4">
        <f>(Calculator!B$6*40*60)+(Calculator!B$7*ChartData!B44)+(ChartData!B44*ChartData!C44*(Calculator!B$8/100)*Calculator!B$9)</f>
        <v>24405</v>
      </c>
      <c r="F44" s="7">
        <f t="shared" si="0"/>
        <v>0.95144437615242783</v>
      </c>
      <c r="G44" s="4">
        <v>1</v>
      </c>
    </row>
    <row r="45" spans="1:7" x14ac:dyDescent="0.2">
      <c r="A45" s="4">
        <v>44</v>
      </c>
      <c r="B45" s="4">
        <f>Calculator!B$2</f>
        <v>150</v>
      </c>
      <c r="C45" s="5">
        <f>Calculator!B$3*(A45/50)</f>
        <v>52.8</v>
      </c>
      <c r="D45" s="4">
        <f>B45*C45*(Calculator!B$4-Calculator!B$5)</f>
        <v>23760</v>
      </c>
      <c r="E45" s="4">
        <f>(Calculator!B$6*40*60)+(Calculator!B$7*ChartData!B45)+(ChartData!B45*ChartData!C45*(Calculator!B$8/100)*Calculator!B$9)</f>
        <v>24540</v>
      </c>
      <c r="F45" s="7">
        <f t="shared" si="0"/>
        <v>0.9682151589242054</v>
      </c>
      <c r="G45" s="4">
        <v>1</v>
      </c>
    </row>
    <row r="46" spans="1:7" x14ac:dyDescent="0.2">
      <c r="A46" s="4">
        <v>45</v>
      </c>
      <c r="B46" s="4">
        <f>Calculator!B$2</f>
        <v>150</v>
      </c>
      <c r="C46" s="5">
        <f>Calculator!B$3*(A46/50)</f>
        <v>54</v>
      </c>
      <c r="D46" s="4">
        <f>B46*C46*(Calculator!B$4-Calculator!B$5)</f>
        <v>24300</v>
      </c>
      <c r="E46" s="4">
        <f>(Calculator!B$6*40*60)+(Calculator!B$7*ChartData!B46)+(ChartData!B46*ChartData!C46*(Calculator!B$8/100)*Calculator!B$9)</f>
        <v>24675</v>
      </c>
      <c r="F46" s="7">
        <f t="shared" si="0"/>
        <v>0.98480243161094227</v>
      </c>
      <c r="G46" s="4">
        <v>1</v>
      </c>
    </row>
    <row r="47" spans="1:7" x14ac:dyDescent="0.2">
      <c r="A47" s="4">
        <v>46</v>
      </c>
      <c r="B47" s="4">
        <f>Calculator!B$2</f>
        <v>150</v>
      </c>
      <c r="C47" s="5">
        <f>Calculator!B$3*(A47/50)</f>
        <v>55.2</v>
      </c>
      <c r="D47" s="4">
        <f>B47*C47*(Calculator!B$4-Calculator!B$5)</f>
        <v>24840</v>
      </c>
      <c r="E47" s="4">
        <f>(Calculator!B$6*40*60)+(Calculator!B$7*ChartData!B47)+(ChartData!B47*ChartData!C47*(Calculator!B$8/100)*Calculator!B$9)</f>
        <v>24810</v>
      </c>
      <c r="F47" s="7">
        <f t="shared" si="0"/>
        <v>1.0012091898428053</v>
      </c>
      <c r="G47" s="4">
        <v>1</v>
      </c>
    </row>
    <row r="48" spans="1:7" x14ac:dyDescent="0.2">
      <c r="A48" s="4">
        <v>47</v>
      </c>
      <c r="B48" s="4">
        <f>Calculator!B$2</f>
        <v>150</v>
      </c>
      <c r="C48" s="5">
        <f>Calculator!B$3*(A48/50)</f>
        <v>56.4</v>
      </c>
      <c r="D48" s="4">
        <f>B48*C48*(Calculator!B$4-Calculator!B$5)</f>
        <v>25380</v>
      </c>
      <c r="E48" s="4">
        <f>(Calculator!B$6*40*60)+(Calculator!B$7*ChartData!B48)+(ChartData!B48*ChartData!C48*(Calculator!B$8/100)*Calculator!B$9)</f>
        <v>24945</v>
      </c>
      <c r="F48" s="7">
        <f t="shared" si="0"/>
        <v>1.0174383644016838</v>
      </c>
      <c r="G48" s="4">
        <v>1</v>
      </c>
    </row>
    <row r="49" spans="1:7" x14ac:dyDescent="0.2">
      <c r="A49" s="4">
        <v>48</v>
      </c>
      <c r="B49" s="4">
        <f>Calculator!B$2</f>
        <v>150</v>
      </c>
      <c r="C49" s="5">
        <f>Calculator!B$3*(A49/50)</f>
        <v>57.599999999999994</v>
      </c>
      <c r="D49" s="4">
        <f>B49*C49*(Calculator!B$4-Calculator!B$5)</f>
        <v>25920</v>
      </c>
      <c r="E49" s="4">
        <f>(Calculator!B$6*40*60)+(Calculator!B$7*ChartData!B49)+(ChartData!B49*ChartData!C49*(Calculator!B$8/100)*Calculator!B$9)</f>
        <v>25080</v>
      </c>
      <c r="F49" s="7">
        <f t="shared" si="0"/>
        <v>1.0334928229665072</v>
      </c>
      <c r="G49" s="4">
        <v>1</v>
      </c>
    </row>
    <row r="50" spans="1:7" x14ac:dyDescent="0.25">
      <c r="A50" s="4">
        <v>49</v>
      </c>
      <c r="B50" s="4">
        <f>Calculator!B$2</f>
        <v>150</v>
      </c>
      <c r="C50" s="5">
        <f>Calculator!B$3*(A50/50)</f>
        <v>58.8</v>
      </c>
      <c r="D50" s="4">
        <f>B50*C50*(Calculator!B$4-Calculator!B$5)</f>
        <v>26460</v>
      </c>
      <c r="E50" s="4">
        <f>(Calculator!B$6*40*60)+(Calculator!B$7*ChartData!B50)+(ChartData!B50*ChartData!C50*(Calculator!B$8/100)*Calculator!B$9)</f>
        <v>25215</v>
      </c>
      <c r="F50" s="7">
        <f t="shared" si="0"/>
        <v>1.0493753718024985</v>
      </c>
      <c r="G50" s="4">
        <v>1</v>
      </c>
    </row>
    <row r="51" spans="1:7" x14ac:dyDescent="0.25">
      <c r="A51" s="4">
        <v>50</v>
      </c>
      <c r="B51" s="4">
        <f>Calculator!B$2</f>
        <v>150</v>
      </c>
      <c r="C51" s="5">
        <f>Calculator!B$3*(A51/50)</f>
        <v>60</v>
      </c>
      <c r="D51" s="4">
        <f>B51*C51*(Calculator!B$4-Calculator!B$5)</f>
        <v>27000</v>
      </c>
      <c r="E51" s="4">
        <f>(Calculator!B$6*40*60)+(Calculator!B$7*ChartData!B51)+(ChartData!B51*ChartData!C51*(Calculator!B$8/100)*Calculator!B$9)</f>
        <v>25350</v>
      </c>
      <c r="F51" s="7">
        <f t="shared" si="0"/>
        <v>1.0650887573964498</v>
      </c>
      <c r="G51" s="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ChartData</vt:lpstr>
    </vt:vector>
  </TitlesOfParts>
  <Company>Amazon.com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Reference</dc:creator>
  <cp:lastModifiedBy>Tim</cp:lastModifiedBy>
  <dcterms:created xsi:type="dcterms:W3CDTF">2017-01-19T08:04:31Z</dcterms:created>
  <dcterms:modified xsi:type="dcterms:W3CDTF">2021-02-17T17:23:12Z</dcterms:modified>
</cp:coreProperties>
</file>